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2 trim 2023/"/>
    </mc:Choice>
  </mc:AlternateContent>
  <xr:revisionPtr revIDLastSave="110" documentId="8_{CB89936A-A78E-4A62-87B8-023D34D110E1}" xr6:coauthVersionLast="47" xr6:coauthVersionMax="47" xr10:uidLastSave="{F221D20D-2222-49EA-A2D6-771B8BF70E7A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S106" i="1" s="1"/>
  <c r="V106" i="1" s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43" i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J74" i="1" s="1"/>
  <c r="J66" i="1" s="1"/>
  <c r="I82" i="1"/>
  <c r="I74" i="1" s="1"/>
  <c r="I66" i="1" s="1"/>
  <c r="I100" i="1"/>
  <c r="I92" i="1" s="1"/>
  <c r="J100" i="1"/>
  <c r="I101" i="1"/>
  <c r="J101" i="1"/>
  <c r="J93" i="1" s="1"/>
  <c r="M98" i="1"/>
  <c r="J92" i="1"/>
  <c r="J90" i="1"/>
  <c r="I139" i="1"/>
  <c r="I131" i="1" s="1"/>
  <c r="J139" i="1"/>
  <c r="J131" i="1" s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J151" i="1"/>
  <c r="I151" i="1"/>
  <c r="J150" i="1"/>
  <c r="I150" i="1"/>
  <c r="J111" i="1"/>
  <c r="I111" i="1"/>
  <c r="J110" i="1"/>
  <c r="I110" i="1"/>
  <c r="J63" i="1"/>
  <c r="I63" i="1"/>
  <c r="J62" i="1"/>
  <c r="I62" i="1"/>
  <c r="V60" i="1"/>
  <c r="L143" i="1"/>
  <c r="I90" i="1"/>
  <c r="M90" i="1" s="1"/>
  <c r="M101" i="1" l="1"/>
  <c r="J102" i="1"/>
  <c r="J54" i="1"/>
  <c r="M50" i="1"/>
  <c r="I87" i="1"/>
  <c r="M84" i="1"/>
  <c r="J143" i="1"/>
  <c r="J45" i="1"/>
  <c r="J37" i="1" s="1"/>
  <c r="J29" i="1" s="1"/>
  <c r="J21" i="1" s="1"/>
  <c r="J13" i="1" s="1"/>
  <c r="J55" i="1"/>
  <c r="I77" i="1"/>
  <c r="I69" i="1" s="1"/>
  <c r="M69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S90" i="1"/>
  <c r="T90" i="1" s="1"/>
  <c r="M102" i="1"/>
  <c r="S98" i="1"/>
  <c r="V99" i="1"/>
  <c r="S103" i="1"/>
  <c r="V107" i="1"/>
  <c r="T107" i="1"/>
  <c r="T99" i="1"/>
  <c r="M103" i="1"/>
  <c r="I103" i="1"/>
  <c r="M91" i="1"/>
  <c r="J75" i="1"/>
  <c r="T60" i="1"/>
  <c r="I54" i="1"/>
  <c r="M53" i="1"/>
  <c r="M55" i="1" s="1"/>
  <c r="I55" i="1"/>
  <c r="I47" i="1"/>
  <c r="I37" i="1"/>
  <c r="T61" i="1"/>
  <c r="V61" i="1"/>
  <c r="S62" i="1"/>
  <c r="M62" i="1"/>
  <c r="M63" i="1"/>
  <c r="M44" i="1"/>
  <c r="I36" i="1"/>
  <c r="J43" i="1"/>
  <c r="I11" i="1"/>
  <c r="S63" i="1"/>
  <c r="S50" i="1"/>
  <c r="T50" i="1" s="1"/>
  <c r="I42" i="1"/>
  <c r="M45" i="1" l="1"/>
  <c r="J46" i="1"/>
  <c r="I70" i="1"/>
  <c r="M77" i="1"/>
  <c r="S77" i="1" s="1"/>
  <c r="V77" i="1" s="1"/>
  <c r="I71" i="1"/>
  <c r="I78" i="1"/>
  <c r="I79" i="1"/>
  <c r="M86" i="1"/>
  <c r="T109" i="1"/>
  <c r="S111" i="1"/>
  <c r="T85" i="1"/>
  <c r="S110" i="1"/>
  <c r="M87" i="1"/>
  <c r="S83" i="1"/>
  <c r="V83" i="1" s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91" i="1"/>
  <c r="T91" i="1" s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M78" i="1" l="1"/>
  <c r="T77" i="1"/>
  <c r="S78" i="1"/>
  <c r="T83" i="1"/>
  <c r="S87" i="1"/>
  <c r="S93" i="1"/>
  <c r="V93" i="1" s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S76" i="1"/>
  <c r="V76" i="1" s="1"/>
  <c r="J12" i="1"/>
  <c r="M68" i="1"/>
  <c r="V91" i="1"/>
  <c r="S75" i="1"/>
  <c r="T75" i="1" s="1"/>
  <c r="M79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T43" i="1" s="1"/>
  <c r="M47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93" i="1" l="1"/>
  <c r="S95" i="1"/>
  <c r="S94" i="1"/>
  <c r="T36" i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<sst xmlns="http://schemas.openxmlformats.org/spreadsheetml/2006/main" count="1009" uniqueCount="68">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</sst>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1"/>
  <sheetViews>
    <sheetView tabSelected="1" zoomScaleNormal="100" workbookViewId="0">
      <pane ySplit="2355" topLeftCell="A151" activePane="bottomLeft"/>
      <selection activeCell="B3" sqref="B3:V3"/>
      <selection pane="bottomLeft" activeCell="H156" sqref="H156:L164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53728133</v>
      </c>
      <c r="J10" s="8">
        <f t="shared" si="0"/>
        <v>24001757</v>
      </c>
      <c r="K10" s="10">
        <v>0</v>
      </c>
      <c r="L10" s="9">
        <f>L18+L66</f>
        <v>0</v>
      </c>
      <c r="M10" s="9">
        <f>I10+J10+K10+L10</f>
        <v>77729890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77729890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50003336.120000005</v>
      </c>
      <c r="J11" s="8">
        <f t="shared" si="0"/>
        <v>30051203.740000002</v>
      </c>
      <c r="K11" s="10">
        <v>0</v>
      </c>
      <c r="L11" s="9">
        <f>L19+L67</f>
        <v>0</v>
      </c>
      <c r="M11" s="9">
        <f>I11+J11+K11+L11</f>
        <v>80054539.860000014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80054539.860000014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48629937.729999989</v>
      </c>
      <c r="J13" s="8">
        <f t="shared" si="0"/>
        <v>37924206.50999999</v>
      </c>
      <c r="K13" s="10">
        <v>0</v>
      </c>
      <c r="L13" s="9">
        <f>L21+L69</f>
        <v>0</v>
      </c>
      <c r="M13" s="9">
        <f>I13+J13+K13+L13</f>
        <v>86554144.23999998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86554144.23999998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90.511125205113657</v>
      </c>
      <c r="J14" s="11">
        <f>J13/J10*100</f>
        <v>158.00595977202832</v>
      </c>
      <c r="K14" s="10">
        <v>0</v>
      </c>
      <c r="L14" s="11">
        <v>0</v>
      </c>
      <c r="M14" s="11">
        <f>M13/M10*100</f>
        <v>111.35245944642401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111.35245944642401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97.253386480645858</v>
      </c>
      <c r="J15" s="11">
        <f>J13/J11*100</f>
        <v>126.19862697719671</v>
      </c>
      <c r="K15" s="10">
        <v>0</v>
      </c>
      <c r="L15" s="11" t="e">
        <f>L13/L11*100</f>
        <v>#DIV/0!</v>
      </c>
      <c r="M15" s="11">
        <f>M13/M11*100</f>
        <v>108.11897038115082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108.11897038115082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1855255</v>
      </c>
      <c r="J18" s="8">
        <f>J26</f>
        <v>227811</v>
      </c>
      <c r="K18" s="10">
        <v>0</v>
      </c>
      <c r="L18" s="10">
        <v>0</v>
      </c>
      <c r="M18" s="9">
        <f>I18+J18+K18+L18</f>
        <v>2083066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2083066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1622667.97</v>
      </c>
      <c r="J19" s="8">
        <f t="shared" si="1"/>
        <v>66772.98000000001</v>
      </c>
      <c r="K19" s="10">
        <v>0</v>
      </c>
      <c r="L19" s="10">
        <v>0</v>
      </c>
      <c r="M19" s="9">
        <f>I19+J19+K19+L19</f>
        <v>1689440.95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1689440.95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1622667.9700000002</v>
      </c>
      <c r="J21" s="8">
        <f t="shared" si="1"/>
        <v>66353.98000000001</v>
      </c>
      <c r="K21" s="10">
        <v>0</v>
      </c>
      <c r="L21" s="10">
        <v>0</v>
      </c>
      <c r="M21" s="9">
        <f>I21+J21+K21+L21</f>
        <v>1689021.9500000002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1689021.9500000002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87.463339001916182</v>
      </c>
      <c r="J22" s="11">
        <f>J21/J18*100</f>
        <v>29.126767364174693</v>
      </c>
      <c r="K22" s="10">
        <v>0</v>
      </c>
      <c r="L22" s="10">
        <v>0</v>
      </c>
      <c r="M22" s="11">
        <f>M21/M18*100</f>
        <v>81.083458229360005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81.083458229360005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100.00000000000003</v>
      </c>
      <c r="J23" s="11">
        <f>J21/J19*100</f>
        <v>99.372500673176489</v>
      </c>
      <c r="K23" s="10">
        <v>0</v>
      </c>
      <c r="L23" s="10">
        <v>0</v>
      </c>
      <c r="M23" s="11">
        <f>M21/M19*100</f>
        <v>99.975198896416018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99.975198896416018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1855255</v>
      </c>
      <c r="J26" s="8">
        <f t="shared" si="2"/>
        <v>227811</v>
      </c>
      <c r="K26" s="10">
        <v>0</v>
      </c>
      <c r="L26" s="10">
        <v>0</v>
      </c>
      <c r="M26" s="9">
        <f>I26+J26+K26+L26</f>
        <v>2083066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2083066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1622667.97</v>
      </c>
      <c r="J27" s="8">
        <f t="shared" si="2"/>
        <v>66772.98000000001</v>
      </c>
      <c r="K27" s="10">
        <v>0</v>
      </c>
      <c r="L27" s="10">
        <v>0</v>
      </c>
      <c r="M27" s="9">
        <f>I27+J27+K27+L27</f>
        <v>1689440.95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1689440.95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1622667.9700000002</v>
      </c>
      <c r="J29" s="8">
        <f t="shared" si="2"/>
        <v>66353.98000000001</v>
      </c>
      <c r="K29" s="10">
        <v>0</v>
      </c>
      <c r="L29" s="10">
        <v>0</v>
      </c>
      <c r="M29" s="9">
        <f>I29+J29+K29+L29</f>
        <v>1689021.9500000002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1689021.9500000002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87.463339001916182</v>
      </c>
      <c r="J30" s="11">
        <f>J29/J26*100</f>
        <v>29.126767364174693</v>
      </c>
      <c r="K30" s="10">
        <v>0</v>
      </c>
      <c r="L30" s="10">
        <v>0</v>
      </c>
      <c r="M30" s="11">
        <f>M29/M26*100</f>
        <v>81.083458229360005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81.083458229360005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100.00000000000003</v>
      </c>
      <c r="J31" s="11">
        <f>J29/J27*100</f>
        <v>99.372500673176489</v>
      </c>
      <c r="K31" s="10">
        <v>0</v>
      </c>
      <c r="L31" s="10">
        <v>0</v>
      </c>
      <c r="M31" s="11">
        <f>M29/M27*100</f>
        <v>99.975198896416018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99.975198896416018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1855255</v>
      </c>
      <c r="J34" s="8">
        <f t="shared" si="3"/>
        <v>227811</v>
      </c>
      <c r="K34" s="10">
        <v>0</v>
      </c>
      <c r="L34" s="10">
        <v>0</v>
      </c>
      <c r="M34" s="9">
        <f>I34+J34+K34+L34</f>
        <v>2083066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2083066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1622667.97</v>
      </c>
      <c r="J35" s="8">
        <f t="shared" si="3"/>
        <v>66772.98000000001</v>
      </c>
      <c r="K35" s="10">
        <v>0</v>
      </c>
      <c r="L35" s="10">
        <v>0</v>
      </c>
      <c r="M35" s="9">
        <f>I35+J35+K35+L35</f>
        <v>1689440.95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1689440.95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1622667.9700000002</v>
      </c>
      <c r="J37" s="8">
        <f t="shared" si="3"/>
        <v>66353.98000000001</v>
      </c>
      <c r="K37" s="10">
        <v>0</v>
      </c>
      <c r="L37" s="10">
        <v>0</v>
      </c>
      <c r="M37" s="9">
        <f>I37+J37+K37+L37</f>
        <v>1689021.9500000002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1689021.9500000002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87.463339001916182</v>
      </c>
      <c r="J38" s="11">
        <f>J37/J34*100</f>
        <v>29.126767364174693</v>
      </c>
      <c r="K38" s="10">
        <v>0</v>
      </c>
      <c r="L38" s="10">
        <v>0</v>
      </c>
      <c r="M38" s="11">
        <f>M37/M34*100</f>
        <v>81.083458229360005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81.083458229360005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100.00000000000003</v>
      </c>
      <c r="J39" s="11">
        <f>J37/J35*100</f>
        <v>99.372500673176489</v>
      </c>
      <c r="K39" s="10">
        <v>0</v>
      </c>
      <c r="L39" s="10">
        <v>0</v>
      </c>
      <c r="M39" s="11">
        <f>M37/M35*100</f>
        <v>99.975198896416018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99.975198896416018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1855255</v>
      </c>
      <c r="J42" s="8">
        <f t="shared" si="4"/>
        <v>227811</v>
      </c>
      <c r="K42" s="10">
        <v>0</v>
      </c>
      <c r="L42" s="10">
        <v>0</v>
      </c>
      <c r="M42" s="9">
        <f>I42+J42+K42+L42</f>
        <v>2083066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2083066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1622667.97</v>
      </c>
      <c r="J43" s="8">
        <f t="shared" si="4"/>
        <v>66772.98000000001</v>
      </c>
      <c r="K43" s="10">
        <v>0</v>
      </c>
      <c r="L43" s="10">
        <v>0</v>
      </c>
      <c r="M43" s="9">
        <f>I43+J43+K43+L43</f>
        <v>1689440.95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1689440.95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1622667.9700000002</v>
      </c>
      <c r="J45" s="8">
        <f t="shared" si="4"/>
        <v>66353.98000000001</v>
      </c>
      <c r="K45" s="10">
        <v>0</v>
      </c>
      <c r="L45" s="10">
        <v>0</v>
      </c>
      <c r="M45" s="9">
        <f>I45+J45+K45+L45</f>
        <v>1689021.9500000002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1689021.9500000002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87.463339001916182</v>
      </c>
      <c r="J46" s="11">
        <f>J45/J42*100</f>
        <v>29.126767364174693</v>
      </c>
      <c r="K46" s="10">
        <v>0</v>
      </c>
      <c r="L46" s="10">
        <v>0</v>
      </c>
      <c r="M46" s="11">
        <f>M45/M42*100</f>
        <v>81.083458229360005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81.083458229360005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100.00000000000003</v>
      </c>
      <c r="J47" s="11">
        <f>J45/J43*100</f>
        <v>99.372500673176489</v>
      </c>
      <c r="K47" s="10">
        <v>0</v>
      </c>
      <c r="L47" s="10">
        <v>0</v>
      </c>
      <c r="M47" s="11">
        <f>M45/M43*100</f>
        <v>99.975198896416018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99.975198896416018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1855255</v>
      </c>
      <c r="J50" s="8">
        <f t="shared" si="5"/>
        <v>227811</v>
      </c>
      <c r="K50" s="10">
        <v>0</v>
      </c>
      <c r="L50" s="10">
        <v>0</v>
      </c>
      <c r="M50" s="9">
        <f>I50+J50+K50+L50</f>
        <v>2083066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2083066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v>1622667.97</v>
      </c>
      <c r="J51" s="8">
        <f t="shared" si="5"/>
        <v>66772.98000000001</v>
      </c>
      <c r="K51" s="10">
        <v>0</v>
      </c>
      <c r="L51" s="10">
        <v>0</v>
      </c>
      <c r="M51" s="9">
        <f>I51+J51+K51+L51</f>
        <v>1689440.95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1689440.95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1622667.9700000002</v>
      </c>
      <c r="J53" s="8">
        <f t="shared" si="5"/>
        <v>66353.98000000001</v>
      </c>
      <c r="K53" s="10">
        <v>0</v>
      </c>
      <c r="L53" s="10">
        <v>0</v>
      </c>
      <c r="M53" s="9">
        <f>I53+J53+K53+L53</f>
        <v>1689021.9500000002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1689021.9500000002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87.463339001916182</v>
      </c>
      <c r="J54" s="11">
        <f>J53/J50*100</f>
        <v>29.126767364174693</v>
      </c>
      <c r="K54" s="10">
        <v>0</v>
      </c>
      <c r="L54" s="10">
        <v>0</v>
      </c>
      <c r="M54" s="11">
        <f>M53/M50*100</f>
        <v>81.083458229360005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81.083458229360005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100.00000000000003</v>
      </c>
      <c r="J55" s="20">
        <f>J53/J51*100</f>
        <v>99.372500673176489</v>
      </c>
      <c r="K55" s="15">
        <v>0</v>
      </c>
      <c r="L55" s="15">
        <v>0</v>
      </c>
      <c r="M55" s="11">
        <f>M53/M51*100</f>
        <v>99.975198896416018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99.975198896416018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1855255</v>
      </c>
      <c r="J58" s="17">
        <v>227811</v>
      </c>
      <c r="K58" s="15">
        <v>0</v>
      </c>
      <c r="L58" s="15">
        <v>0</v>
      </c>
      <c r="M58" s="9">
        <f>I58+J58+K58+L58</f>
        <v>2083066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2083066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1513986.75</v>
      </c>
      <c r="J59" s="17">
        <v>66772.98000000001</v>
      </c>
      <c r="K59" s="15">
        <v>0</v>
      </c>
      <c r="L59" s="15">
        <v>0</v>
      </c>
      <c r="M59" s="9">
        <f>I59+J59+K59+L59</f>
        <v>1580759.73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1580759.73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1622667.9700000002</v>
      </c>
      <c r="J61" s="17">
        <v>66353.98000000001</v>
      </c>
      <c r="K61" s="15">
        <v>0</v>
      </c>
      <c r="L61" s="15">
        <v>0</v>
      </c>
      <c r="M61" s="9">
        <f>I61+J61+K61+L61</f>
        <v>1689021.9500000002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1689021.9500000002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87.463339001916182</v>
      </c>
      <c r="J62" s="20">
        <f>J61/J58*100</f>
        <v>29.126767364174693</v>
      </c>
      <c r="K62" s="15">
        <v>0</v>
      </c>
      <c r="L62" s="15">
        <v>0</v>
      </c>
      <c r="M62" s="11">
        <f>M61/M58*100</f>
        <v>81.083458229360005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81.083458229360005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107.17847893979257</v>
      </c>
      <c r="J63" s="20">
        <f>J61/J59*100</f>
        <v>99.372500673176489</v>
      </c>
      <c r="K63" s="15">
        <v>0</v>
      </c>
      <c r="L63" s="15">
        <v>0</v>
      </c>
      <c r="M63" s="11">
        <f>M61/M59*100</f>
        <v>106.84874607730552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106.84874607730552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51872878</v>
      </c>
      <c r="J66" s="8">
        <f t="shared" si="6"/>
        <v>23773946</v>
      </c>
      <c r="K66" s="10">
        <v>0</v>
      </c>
      <c r="L66" s="9">
        <f>L74</f>
        <v>0</v>
      </c>
      <c r="M66" s="9">
        <f>I66+J66+K66+L66</f>
        <v>75646824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75646824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48380668.150000006</v>
      </c>
      <c r="J67" s="8">
        <f t="shared" si="6"/>
        <v>29984430.760000002</v>
      </c>
      <c r="K67" s="10">
        <v>0</v>
      </c>
      <c r="L67" s="9">
        <f>L75</f>
        <v>0</v>
      </c>
      <c r="M67" s="9">
        <f>I67+J67+K67+L67</f>
        <v>78365098.910000011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78365098.910000011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47007269.75999999</v>
      </c>
      <c r="J69" s="8">
        <f t="shared" si="6"/>
        <v>37857852.529999994</v>
      </c>
      <c r="K69" s="10">
        <v>0</v>
      </c>
      <c r="L69" s="11">
        <f>L77</f>
        <v>0</v>
      </c>
      <c r="M69" s="9">
        <f>I69+J69+K69+L69</f>
        <v>84865122.289999992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84865122.289999992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90.620130542978529</v>
      </c>
      <c r="J70" s="11">
        <f>J69/J66*100</f>
        <v>159.24092925086981</v>
      </c>
      <c r="K70" s="10">
        <v>0</v>
      </c>
      <c r="L70" s="9">
        <v>0</v>
      </c>
      <c r="M70" s="11">
        <f>M69/M66*100</f>
        <v>112.18596869314696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112.18596869314696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97.161266178172838</v>
      </c>
      <c r="J71" s="11">
        <f>J69/J67*100</f>
        <v>126.25836666041809</v>
      </c>
      <c r="K71" s="10">
        <v>0</v>
      </c>
      <c r="L71" s="9" t="e">
        <f>L69/L67*100</f>
        <v>#DIV/0!</v>
      </c>
      <c r="M71" s="11">
        <f>M69/M67*100</f>
        <v>108.294538602529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108.294538602529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51872878</v>
      </c>
      <c r="J74" s="8">
        <f t="shared" si="7"/>
        <v>23773946</v>
      </c>
      <c r="K74" s="10">
        <v>0</v>
      </c>
      <c r="L74" s="11">
        <f>L82</f>
        <v>0</v>
      </c>
      <c r="M74" s="9">
        <f>I74+J74+K74+L74</f>
        <v>75646824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75646824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48380668.150000006</v>
      </c>
      <c r="J75" s="8">
        <f t="shared" si="7"/>
        <v>29984430.760000002</v>
      </c>
      <c r="K75" s="10">
        <v>0</v>
      </c>
      <c r="L75" s="11">
        <f>L83</f>
        <v>0</v>
      </c>
      <c r="M75" s="9">
        <f>I75+J75+K75+L75</f>
        <v>78365098.910000011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78365098.910000011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47007269.75999999</v>
      </c>
      <c r="J77" s="8">
        <f t="shared" si="7"/>
        <v>37857852.529999994</v>
      </c>
      <c r="K77" s="10">
        <v>0</v>
      </c>
      <c r="L77" s="9">
        <f>L85</f>
        <v>0</v>
      </c>
      <c r="M77" s="9">
        <f>I77+J77+K77+L77</f>
        <v>84865122.289999992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84865122.289999992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90.620130542978529</v>
      </c>
      <c r="J78" s="11">
        <f>J77/J74*100</f>
        <v>159.24092925086981</v>
      </c>
      <c r="K78" s="10">
        <v>0</v>
      </c>
      <c r="L78" s="9">
        <v>0</v>
      </c>
      <c r="M78" s="11">
        <f>M77/M74*100</f>
        <v>112.18596869314696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112.18596869314696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97.161266178172838</v>
      </c>
      <c r="J79" s="11">
        <f>J77/J75*100</f>
        <v>126.25836666041809</v>
      </c>
      <c r="K79" s="10">
        <v>0</v>
      </c>
      <c r="L79" s="9" t="e">
        <f>L77/L75*100</f>
        <v>#DIV/0!</v>
      </c>
      <c r="M79" s="11">
        <f>M77/M75*100</f>
        <v>108.294538602529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108.294538602529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51872878</v>
      </c>
      <c r="J82" s="8">
        <f t="shared" si="8"/>
        <v>23773946</v>
      </c>
      <c r="K82" s="10">
        <v>0</v>
      </c>
      <c r="L82" s="9">
        <f>L106+L146</f>
        <v>0</v>
      </c>
      <c r="M82" s="9">
        <f>I82+J82+K82+L82</f>
        <v>75646824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75646824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48380668.150000006</v>
      </c>
      <c r="J83" s="8">
        <f t="shared" si="8"/>
        <v>29984430.760000002</v>
      </c>
      <c r="K83" s="10">
        <v>0</v>
      </c>
      <c r="L83" s="9">
        <f>L107+L147</f>
        <v>0</v>
      </c>
      <c r="M83" s="9">
        <f>I83+J83+K83+L83</f>
        <v>78365098.910000011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78365098.910000011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47007269.75999999</v>
      </c>
      <c r="J85" s="8">
        <f t="shared" si="8"/>
        <v>37857852.529999994</v>
      </c>
      <c r="K85" s="10">
        <v>0</v>
      </c>
      <c r="L85" s="9">
        <f>L109+L149</f>
        <v>0</v>
      </c>
      <c r="M85" s="9">
        <f>I85+J85+K85+L85</f>
        <v>84865122.289999992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84865122.289999992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90.620130542978529</v>
      </c>
      <c r="J86" s="11">
        <f>J85/J82*100</f>
        <v>159.24092925086981</v>
      </c>
      <c r="K86" s="10">
        <v>0</v>
      </c>
      <c r="L86" s="11">
        <v>0</v>
      </c>
      <c r="M86" s="11">
        <f>M85/M82*100</f>
        <v>112.18596869314696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112.18596869314696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97.161266178172838</v>
      </c>
      <c r="J87" s="11">
        <f>J85/J83*100</f>
        <v>126.25836666041809</v>
      </c>
      <c r="K87" s="10">
        <v>0</v>
      </c>
      <c r="L87" s="11" t="e">
        <f>L85/L83*100</f>
        <v>#DIV/0!</v>
      </c>
      <c r="M87" s="11">
        <f>M85/M83*100</f>
        <v>108.294538602529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108.294538602529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9104293.7699999996</v>
      </c>
      <c r="J93" s="8">
        <f t="shared" si="9"/>
        <v>729583.58000000007</v>
      </c>
      <c r="K93" s="10">
        <v>0</v>
      </c>
      <c r="L93" s="10">
        <f>L101</f>
        <v>0</v>
      </c>
      <c r="M93" s="9">
        <f>I93+J93+K93+L93</f>
        <v>9833877.3499999996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9833877.3499999996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174.12991443542816</v>
      </c>
      <c r="J94" s="11">
        <f>J93/J90*100</f>
        <v>29.565075630510908</v>
      </c>
      <c r="K94" s="10">
        <v>0</v>
      </c>
      <c r="L94" s="10">
        <v>0</v>
      </c>
      <c r="M94" s="11">
        <f>M93/M90*100</f>
        <v>127.77624909532923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127.77624909532923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234.21137245722642</v>
      </c>
      <c r="J95" s="11">
        <f>J93/J91*100</f>
        <v>88.621592624408876</v>
      </c>
      <c r="K95" s="10">
        <v>0</v>
      </c>
      <c r="L95" s="10">
        <v>0</v>
      </c>
      <c r="M95" s="11">
        <f>M93/M91*100</f>
        <v>208.76638852511527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208.76638852511527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9104293.7699999996</v>
      </c>
      <c r="J101" s="8">
        <f t="shared" si="10"/>
        <v>729583.58000000007</v>
      </c>
      <c r="K101" s="10">
        <v>0</v>
      </c>
      <c r="L101" s="10">
        <f>L109</f>
        <v>0</v>
      </c>
      <c r="M101" s="9">
        <f>I101+J101+K101+L101</f>
        <v>9833877.3499999996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9833877.3499999996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174.12991443542816</v>
      </c>
      <c r="J102" s="11">
        <f>J101/J98*100</f>
        <v>29.565075630510908</v>
      </c>
      <c r="K102" s="10">
        <v>0</v>
      </c>
      <c r="L102" s="10">
        <v>0</v>
      </c>
      <c r="M102" s="11">
        <f>M101/M98*100</f>
        <v>127.77624909532923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127.77624909532923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234.21137245722642</v>
      </c>
      <c r="J103" s="20">
        <f>J101/J99*100</f>
        <v>88.621592624408876</v>
      </c>
      <c r="K103" s="15">
        <v>0</v>
      </c>
      <c r="L103" s="10">
        <v>0</v>
      </c>
      <c r="M103" s="11">
        <f>M101/M99*100</f>
        <v>208.76638852511527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208.76638852511527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9181503</v>
      </c>
      <c r="J106" s="17">
        <v>2023530</v>
      </c>
      <c r="K106" s="15">
        <v>0</v>
      </c>
      <c r="L106" s="10">
        <v>0</v>
      </c>
      <c r="M106" s="9">
        <f>I106+J106+K106+L106</f>
        <v>11205033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11205033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9104293.7699999996</v>
      </c>
      <c r="J107" s="17">
        <v>765250.58</v>
      </c>
      <c r="K107" s="15">
        <v>0</v>
      </c>
      <c r="L107" s="10">
        <v>0</v>
      </c>
      <c r="M107" s="9">
        <f>I107+J107+K107+L107</f>
        <v>9869544.3499999996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9869544.3499999996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9104293.7699999996</v>
      </c>
      <c r="J109" s="17">
        <v>729583.58000000007</v>
      </c>
      <c r="K109" s="10">
        <v>0</v>
      </c>
      <c r="L109" s="10">
        <v>0</v>
      </c>
      <c r="M109" s="9">
        <f>I109+J109+K109+L109</f>
        <v>9833877.3499999996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9833877.3499999996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99.159078529953092</v>
      </c>
      <c r="J110" s="20">
        <f>J109/J106*100</f>
        <v>36.054992018897671</v>
      </c>
      <c r="K110" s="10">
        <v>0</v>
      </c>
      <c r="L110" s="10">
        <v>0</v>
      </c>
      <c r="M110" s="11">
        <f>M109/M106*100</f>
        <v>87.763037824163476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87.763037824163476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</v>
      </c>
      <c r="J111" s="20">
        <f>J109/J107*100</f>
        <v>95.339173738359023</v>
      </c>
      <c r="K111" s="10">
        <v>0</v>
      </c>
      <c r="L111" s="10">
        <v>0</v>
      </c>
      <c r="M111" s="11">
        <f>M109/M107*100</f>
        <v>99.638615535478095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99.638615535478095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42691375</v>
      </c>
      <c r="J130" s="8">
        <f t="shared" si="11"/>
        <v>21750416</v>
      </c>
      <c r="K130" s="8"/>
      <c r="L130" s="8">
        <f>L138</f>
        <v>0</v>
      </c>
      <c r="M130" s="9">
        <f>I130+J130+K130+L130</f>
        <v>64441791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64441791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39276374.380000003</v>
      </c>
      <c r="J131" s="8">
        <f t="shared" si="11"/>
        <v>29219180.180000003</v>
      </c>
      <c r="K131" s="8"/>
      <c r="L131" s="8">
        <f>L139</f>
        <v>0</v>
      </c>
      <c r="M131" s="9">
        <f>I131+J131+K131+L131</f>
        <v>68495554.560000002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68495554.560000002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37902975.989999995</v>
      </c>
      <c r="J133" s="8">
        <f t="shared" si="11"/>
        <v>37128268.949999996</v>
      </c>
      <c r="K133" s="8"/>
      <c r="L133" s="8">
        <f>L141</f>
        <v>0</v>
      </c>
      <c r="M133" s="9">
        <f>I133+J133+K133+L133</f>
        <v>75031244.939999998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75031244.939999998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88.783685205735338</v>
      </c>
      <c r="J134" s="11">
        <f>J133/J130*100</f>
        <v>170.7014199176696</v>
      </c>
      <c r="K134" s="11"/>
      <c r="L134" s="11">
        <v>0</v>
      </c>
      <c r="M134" s="11">
        <f>M133/M130*100</f>
        <v>116.43258788384698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116.43258788384698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96.503245496357835</v>
      </c>
      <c r="J135" s="11">
        <f>J133/J131*100</f>
        <v>127.06814058874116</v>
      </c>
      <c r="K135" s="11"/>
      <c r="L135" s="11" t="e">
        <f>L133/L131*100</f>
        <v>#DIV/0!</v>
      </c>
      <c r="M135" s="11">
        <f>M133/M131*100</f>
        <v>109.54177307123622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109.54177307123622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42691375</v>
      </c>
      <c r="J138" s="8">
        <f t="shared" si="12"/>
        <v>21750416</v>
      </c>
      <c r="K138" s="8"/>
      <c r="L138" s="8">
        <f>L146</f>
        <v>0</v>
      </c>
      <c r="M138" s="9">
        <f>I138+J138+K138+L138</f>
        <v>64441791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64441791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39276374.380000003</v>
      </c>
      <c r="J139" s="8">
        <f t="shared" si="12"/>
        <v>29219180.180000003</v>
      </c>
      <c r="K139" s="8"/>
      <c r="L139" s="8">
        <f>L147</f>
        <v>0</v>
      </c>
      <c r="M139" s="9">
        <f>I139+J139+K139+L139</f>
        <v>68495554.560000002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68495554.560000002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37902975.989999995</v>
      </c>
      <c r="J141" s="8">
        <f t="shared" si="12"/>
        <v>37128268.949999996</v>
      </c>
      <c r="K141" s="8"/>
      <c r="L141" s="8">
        <f>L149</f>
        <v>0</v>
      </c>
      <c r="M141" s="9">
        <f>I141+J141+K141+L141</f>
        <v>75031244.939999998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75031244.939999998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88.783685205735338</v>
      </c>
      <c r="J142" s="11">
        <f>J141/J138*100</f>
        <v>170.7014199176696</v>
      </c>
      <c r="K142" s="11"/>
      <c r="L142" s="11">
        <v>0</v>
      </c>
      <c r="M142" s="11">
        <f>M141/M138*100</f>
        <v>116.43258788384698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116.43258788384698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96.503245496357835</v>
      </c>
      <c r="J143" s="11">
        <f>J141/J139*100</f>
        <v>127.06814058874116</v>
      </c>
      <c r="K143" s="11"/>
      <c r="L143" s="11" t="e">
        <f>L141/L139*100</f>
        <v>#DIV/0!</v>
      </c>
      <c r="M143" s="11">
        <f>M141/M139*100</f>
        <v>109.54177307123622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109.54177307123622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42691375</v>
      </c>
      <c r="J146" s="17">
        <v>21750416</v>
      </c>
      <c r="K146" s="15">
        <v>0</v>
      </c>
      <c r="L146" s="9">
        <v>0</v>
      </c>
      <c r="M146" s="9">
        <f>I146+J146+K146+L146</f>
        <v>64441791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64441791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39276374.380000003</v>
      </c>
      <c r="J147" s="17">
        <v>29219180.180000003</v>
      </c>
      <c r="K147" s="15">
        <v>0</v>
      </c>
      <c r="L147" s="9">
        <v>0</v>
      </c>
      <c r="M147" s="9">
        <f>I147+J147+K147+L147</f>
        <v>68495554.560000002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68495554.560000002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37902975.989999995</v>
      </c>
      <c r="J149" s="17">
        <v>37128268.949999996</v>
      </c>
      <c r="K149" s="15">
        <v>0</v>
      </c>
      <c r="L149" s="9">
        <v>0</v>
      </c>
      <c r="M149" s="9">
        <f>I149+J149+K149+L149</f>
        <v>75031244.939999998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75031244.939999998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88.783685205735338</v>
      </c>
      <c r="J150" s="11">
        <f>J149/J146*100</f>
        <v>170.7014199176696</v>
      </c>
      <c r="K150" s="10">
        <v>0</v>
      </c>
      <c r="L150" s="11">
        <v>0</v>
      </c>
      <c r="M150" s="11">
        <f>M149/M146*100</f>
        <v>116.43258788384698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116.43258788384698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96.503245496357835</v>
      </c>
      <c r="J151" s="11">
        <f>J149/J147*100</f>
        <v>127.06814058874116</v>
      </c>
      <c r="K151" s="10">
        <v>0</v>
      </c>
      <c r="L151" s="11" t="e">
        <f>L149/L147*100</f>
        <v>#DIV/0!</v>
      </c>
      <c r="M151" s="11">
        <f>M149/M147*100</f>
        <v>109.54177307123622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109.54177307123622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60" spans="1:23">
      <c r="I160" s="31"/>
      <c r="J160" s="31"/>
    </row>
    <row r="161" spans="9:10">
      <c r="I161" s="31"/>
      <c r="J161" s="3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02B8-58F8-41A7-AA29-C8674745EB01}">
  <dimension ref="A1"/>
  <sheetViews>
    <sheetView workbookViewId="0">
      <selection sqref="A1:XFD1048576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2024-07-19T01:27:14Z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